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kofoto\ceniky\"/>
    </mc:Choice>
  </mc:AlternateContent>
  <xr:revisionPtr revIDLastSave="0" documentId="13_ncr:1_{D67EF696-401E-4301-A1C3-B050B800512A}" xr6:coauthVersionLast="47" xr6:coauthVersionMax="47" xr10:uidLastSave="{00000000-0000-0000-0000-000000000000}"/>
  <bookViews>
    <workbookView xWindow="-120" yWindow="-120" windowWidth="38640" windowHeight="21120" xr2:uid="{8E8A421D-B81F-4275-8830-B01EF552BC1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E9" i="1" s="1"/>
  <c r="B12" i="1"/>
  <c r="E12" i="1" s="1"/>
  <c r="E17" i="1"/>
  <c r="E16" i="1"/>
  <c r="E15" i="1"/>
  <c r="E14" i="1"/>
  <c r="E13" i="1"/>
  <c r="E7" i="1"/>
  <c r="E6" i="1"/>
  <c r="B10" i="1" l="1"/>
  <c r="B11" i="1" s="1"/>
  <c r="E11" i="1" s="1"/>
  <c r="E1" i="1" l="1"/>
  <c r="E10" i="1"/>
  <c r="E18" i="1"/>
  <c r="E19" i="1" s="1"/>
  <c r="E20" i="1" l="1"/>
</calcChain>
</file>

<file path=xl/sharedStrings.xml><?xml version="1.0" encoding="utf-8"?>
<sst xmlns="http://schemas.openxmlformats.org/spreadsheetml/2006/main" count="40" uniqueCount="30">
  <si>
    <t>Vyúčtování přepisu videa</t>
  </si>
  <si>
    <t>MAKO Blatná, spol. s r.o.</t>
  </si>
  <si>
    <t xml:space="preserve">Zákazník: </t>
  </si>
  <si>
    <t>Položka</t>
  </si>
  <si>
    <t>Počet</t>
  </si>
  <si>
    <t>Jednotka</t>
  </si>
  <si>
    <t>Celkem</t>
  </si>
  <si>
    <t>Paušál za zpracování zakázky</t>
  </si>
  <si>
    <t>x</t>
  </si>
  <si>
    <t>ks</t>
  </si>
  <si>
    <t>Celková délka přepisovaného záznamu (min)</t>
  </si>
  <si>
    <t>min</t>
  </si>
  <si>
    <t xml:space="preserve"> ----</t>
  </si>
  <si>
    <t>Počet DVD s potiskem (cena DVD+tisk)</t>
  </si>
  <si>
    <t>DVD obal s potiskem</t>
  </si>
  <si>
    <t>Doplnění úvodních titulků, střih</t>
  </si>
  <si>
    <t>hod</t>
  </si>
  <si>
    <t xml:space="preserve">Počet kopií DVD bez potisku </t>
  </si>
  <si>
    <t>Příplatek za zápis na nosič BLU_RAY</t>
  </si>
  <si>
    <t xml:space="preserve">Mezisoučet </t>
  </si>
  <si>
    <t>CENA CELKEM VČETNĚ DPH</t>
  </si>
  <si>
    <t>Cena neobsahuje USB.</t>
  </si>
  <si>
    <t>* za prvnich až 60 minut</t>
  </si>
  <si>
    <t>Počet kazet (DVD)</t>
  </si>
  <si>
    <t>Cena/počet</t>
  </si>
  <si>
    <t>* 61 až 120 minuta</t>
  </si>
  <si>
    <t>* 120 až 240 minuta</t>
  </si>
  <si>
    <t>každá další minuta nad 240 minut</t>
  </si>
  <si>
    <t>Digital remastering (Zvýšení kvality videa)</t>
  </si>
  <si>
    <t>Příklad: 1 kazeta, 220 minut záznamu, z toho 60 minut ve zvýšené kvalitě)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</si>
</sst>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" fillId="2" borderId="0" xfId="0" applyFont="1" applyFill="1" applyProtection="1">
      <protection locked="0"/>
    </xf>
    <xf numFmtId="0" fontId="7" fillId="0" borderId="0" xfId="0" applyFont="1" applyProtection="1">
      <protection locked="0"/>
    </xf>
    <xf numFmtId="164" fontId="2" fillId="0" borderId="0" xfId="0" applyNumberFormat="1" applyFo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5" fontId="6" fillId="3" borderId="0" xfId="0" applyNumberFormat="1" applyFont="1" applyFill="1"/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1" fontId="5" fillId="4" borderId="1" xfId="0" applyNumberFormat="1" applyFont="1" applyFill="1" applyBorder="1" applyProtection="1">
      <protection locked="0"/>
    </xf>
    <xf numFmtId="0" fontId="0" fillId="5" borderId="0" xfId="0" applyFill="1"/>
    <xf numFmtId="0" fontId="4" fillId="0" borderId="0" xfId="0" applyFont="1"/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/>
  </cellXfs>
  <cellStyles count="1">
    <cellStyle name="Normální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0" hidden="0"/>
    </dxf>
    <dxf>
      <protection locked="1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233A19-8401-4992-8A2F-B219B13C5FE2}" name="Tabulka184311710651413129151617202218192521262728242931323330373843474342455057636267686973717470767578777980818384868788949295989799100101102104105108" displayName="Tabulka184311710651413129151617202218192521262728242931323330373843474342455057636267686973717470767578777980818384868788949295989799100101102104105108" ref="A5:E21" totalsRowShown="0" headerRowDxfId="7" dataDxfId="6">
  <tableColumns count="5">
    <tableColumn id="1" xr3:uid="{C9C2AD2B-3CAA-4B43-B41B-050D71A64B9C}" name="Položka" dataDxfId="5"/>
    <tableColumn id="2" xr3:uid="{6B78DD5C-E068-4BE6-A562-6BB524CF7EB8}" name="Počet" dataDxfId="4"/>
    <tableColumn id="3" xr3:uid="{BD875DFA-0720-4E65-B030-C3B9C0217E3E}" name="Jednotka" dataDxfId="3"/>
    <tableColumn id="4" xr3:uid="{3105CEFC-9FC1-4E6F-A208-8E3017856924}" name="Cena/počet" dataDxfId="2"/>
    <tableColumn id="5" xr3:uid="{7D77130A-4DFE-4B93-930F-F9D1299F103F}" name="Celkem" dataDxfId="1">
      <calculatedColumnFormula>D6*B6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5F7CE-9075-4584-939F-6A6CF760FAE6}">
  <dimension ref="A1:E51"/>
  <sheetViews>
    <sheetView tabSelected="1" workbookViewId="0">
      <selection activeCell="B8" sqref="B8"/>
    </sheetView>
  </sheetViews>
  <sheetFormatPr defaultRowHeight="15" x14ac:dyDescent="0.25"/>
  <cols>
    <col min="1" max="1" width="45.140625" customWidth="1"/>
    <col min="2" max="2" width="12" customWidth="1"/>
    <col min="3" max="3" width="15.140625" customWidth="1"/>
    <col min="4" max="4" width="15.28515625" customWidth="1"/>
    <col min="5" max="5" width="19" customWidth="1"/>
  </cols>
  <sheetData>
    <row r="1" spans="1:5" ht="33.75" x14ac:dyDescent="0.5">
      <c r="A1" s="18" t="s">
        <v>0</v>
      </c>
      <c r="B1" s="1"/>
      <c r="C1" s="1"/>
      <c r="D1" s="1"/>
      <c r="E1" s="1">
        <f>B8-(B9+B10+B11+B12)</f>
        <v>0</v>
      </c>
    </row>
    <row r="2" spans="1:5" x14ac:dyDescent="0.25">
      <c r="A2" t="s">
        <v>1</v>
      </c>
      <c r="B2" s="1"/>
      <c r="C2" s="1"/>
      <c r="D2" s="1"/>
      <c r="E2" s="1"/>
    </row>
    <row r="3" spans="1:5" x14ac:dyDescent="0.25">
      <c r="A3" t="s">
        <v>2</v>
      </c>
      <c r="B3" s="2"/>
      <c r="C3" s="1"/>
      <c r="D3" s="3"/>
      <c r="E3" s="3"/>
    </row>
    <row r="4" spans="1:5" x14ac:dyDescent="0.25">
      <c r="A4" s="25" t="s">
        <v>29</v>
      </c>
      <c r="B4" s="1"/>
      <c r="C4" s="1"/>
      <c r="D4" s="1"/>
      <c r="E4" s="1"/>
    </row>
    <row r="5" spans="1:5" x14ac:dyDescent="0.25">
      <c r="A5" t="s">
        <v>3</v>
      </c>
      <c r="B5" s="21" t="s">
        <v>4</v>
      </c>
      <c r="C5" t="s">
        <v>5</v>
      </c>
      <c r="D5" s="21" t="s">
        <v>24</v>
      </c>
      <c r="E5" s="21" t="s">
        <v>6</v>
      </c>
    </row>
    <row r="6" spans="1:5" x14ac:dyDescent="0.25">
      <c r="A6" t="s">
        <v>7</v>
      </c>
      <c r="B6" s="17">
        <v>1</v>
      </c>
      <c r="C6" s="22" t="s">
        <v>8</v>
      </c>
      <c r="D6" s="23">
        <v>200</v>
      </c>
      <c r="E6" s="6">
        <f>D6*B6</f>
        <v>200</v>
      </c>
    </row>
    <row r="7" spans="1:5" x14ac:dyDescent="0.25">
      <c r="A7" t="s">
        <v>23</v>
      </c>
      <c r="B7" s="14">
        <v>1</v>
      </c>
      <c r="C7" s="22" t="s">
        <v>9</v>
      </c>
      <c r="D7" s="23">
        <v>50</v>
      </c>
      <c r="E7" s="6">
        <f>D7*B7</f>
        <v>50</v>
      </c>
    </row>
    <row r="8" spans="1:5" x14ac:dyDescent="0.25">
      <c r="A8" t="s">
        <v>10</v>
      </c>
      <c r="B8" s="15">
        <v>220</v>
      </c>
      <c r="C8" s="22" t="s">
        <v>11</v>
      </c>
      <c r="D8" s="24" t="s">
        <v>12</v>
      </c>
      <c r="E8" s="24" t="s">
        <v>12</v>
      </c>
    </row>
    <row r="9" spans="1:5" x14ac:dyDescent="0.25">
      <c r="A9" t="s">
        <v>22</v>
      </c>
      <c r="B9">
        <f xml:space="preserve"> IF(B8&gt;60,60,B8)</f>
        <v>60</v>
      </c>
      <c r="C9" s="22" t="s">
        <v>11</v>
      </c>
      <c r="D9" s="23">
        <v>8</v>
      </c>
      <c r="E9" s="6">
        <f>D9*B9</f>
        <v>480</v>
      </c>
    </row>
    <row r="10" spans="1:5" x14ac:dyDescent="0.25">
      <c r="A10" t="s">
        <v>25</v>
      </c>
      <c r="B10">
        <f xml:space="preserve"> IF(B8-B9&gt;60,60,B8-B9)</f>
        <v>60</v>
      </c>
      <c r="C10" s="22" t="s">
        <v>11</v>
      </c>
      <c r="D10" s="23">
        <v>6</v>
      </c>
      <c r="E10" s="6">
        <f>D10*B10</f>
        <v>360</v>
      </c>
    </row>
    <row r="11" spans="1:5" x14ac:dyDescent="0.25">
      <c r="A11" t="s">
        <v>26</v>
      </c>
      <c r="B11">
        <f xml:space="preserve"> IF(B8-B9-B10&gt;60,60,B8-B9-B10)</f>
        <v>60</v>
      </c>
      <c r="C11" s="22" t="s">
        <v>11</v>
      </c>
      <c r="D11" s="23">
        <v>5</v>
      </c>
      <c r="E11" s="6">
        <f>D11*B11</f>
        <v>300</v>
      </c>
    </row>
    <row r="12" spans="1:5" x14ac:dyDescent="0.25">
      <c r="A12" t="s">
        <v>27</v>
      </c>
      <c r="B12">
        <f xml:space="preserve"> IF(B8&gt;180,B8-180,0)</f>
        <v>40</v>
      </c>
      <c r="C12" s="22" t="s">
        <v>11</v>
      </c>
      <c r="D12" s="23">
        <v>4</v>
      </c>
      <c r="E12" s="6">
        <f>D12*B12</f>
        <v>160</v>
      </c>
    </row>
    <row r="13" spans="1:5" x14ac:dyDescent="0.25">
      <c r="A13" t="s">
        <v>13</v>
      </c>
      <c r="B13" s="14">
        <v>0</v>
      </c>
      <c r="C13" s="22" t="s">
        <v>9</v>
      </c>
      <c r="D13" s="23">
        <v>100</v>
      </c>
      <c r="E13" s="6">
        <f t="shared" ref="E13:E17" si="0">D13*B13</f>
        <v>0</v>
      </c>
    </row>
    <row r="14" spans="1:5" x14ac:dyDescent="0.25">
      <c r="A14" t="s">
        <v>14</v>
      </c>
      <c r="B14" s="14">
        <v>0</v>
      </c>
      <c r="C14" s="22" t="s">
        <v>9</v>
      </c>
      <c r="D14" s="23">
        <v>100</v>
      </c>
      <c r="E14" s="6">
        <f t="shared" si="0"/>
        <v>0</v>
      </c>
    </row>
    <row r="15" spans="1:5" x14ac:dyDescent="0.25">
      <c r="A15" t="s">
        <v>15</v>
      </c>
      <c r="B15" s="14">
        <v>0</v>
      </c>
      <c r="C15" s="22" t="s">
        <v>16</v>
      </c>
      <c r="D15" s="23">
        <v>600</v>
      </c>
      <c r="E15" s="6">
        <f t="shared" si="0"/>
        <v>0</v>
      </c>
    </row>
    <row r="16" spans="1:5" x14ac:dyDescent="0.25">
      <c r="A16" t="s">
        <v>17</v>
      </c>
      <c r="B16" s="14">
        <v>0</v>
      </c>
      <c r="C16" s="22" t="s">
        <v>9</v>
      </c>
      <c r="D16" s="23">
        <v>50</v>
      </c>
      <c r="E16" s="6">
        <f t="shared" si="0"/>
        <v>0</v>
      </c>
    </row>
    <row r="17" spans="1:5" x14ac:dyDescent="0.25">
      <c r="A17" t="s">
        <v>18</v>
      </c>
      <c r="B17" s="14">
        <v>0</v>
      </c>
      <c r="C17" s="22" t="s">
        <v>9</v>
      </c>
      <c r="D17" s="23">
        <v>500</v>
      </c>
      <c r="E17" s="6">
        <f t="shared" si="0"/>
        <v>0</v>
      </c>
    </row>
    <row r="18" spans="1:5" x14ac:dyDescent="0.25">
      <c r="A18" s="19" t="s">
        <v>19</v>
      </c>
      <c r="B18" s="4"/>
      <c r="C18" s="7"/>
      <c r="D18" s="8"/>
      <c r="E18" s="8">
        <f t="shared" ref="E18" si="1">SUBTOTAL(109,E6:E17)</f>
        <v>1550</v>
      </c>
    </row>
    <row r="19" spans="1:5" x14ac:dyDescent="0.25">
      <c r="A19" s="20" t="s">
        <v>28</v>
      </c>
      <c r="B19" s="16">
        <v>60</v>
      </c>
      <c r="C19" s="9" t="s">
        <v>11</v>
      </c>
      <c r="D19" s="10">
        <v>5</v>
      </c>
      <c r="E19" s="10">
        <f>Tabulka184311710651413129151617202218192521262728242931323330373843474342455057636267686973717470767578777980818384868788949295989799100101102104105108[[#This Row],[Počet]]*Tabulka184311710651413129151617202218192521262728242931323330373843474342455057636267686973717470767578777980818384868788949295989799100101102104105108[[#This Row],[Cena/počet]]</f>
        <v>300</v>
      </c>
    </row>
    <row r="20" spans="1:5" ht="26.25" x14ac:dyDescent="0.4">
      <c r="A20" s="12" t="s">
        <v>20</v>
      </c>
      <c r="B20" s="12"/>
      <c r="C20" s="11"/>
      <c r="D20" s="12"/>
      <c r="E20" s="13">
        <f>SUM(E6:E19)-E18</f>
        <v>1850</v>
      </c>
    </row>
    <row r="21" spans="1:5" x14ac:dyDescent="0.25">
      <c r="A21" t="s">
        <v>21</v>
      </c>
      <c r="B21" s="1"/>
      <c r="C21" s="22"/>
      <c r="E21" s="25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2"/>
      <c r="C23" s="1"/>
      <c r="D23" s="2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5"/>
      <c r="B30" s="1"/>
      <c r="C30" s="1"/>
      <c r="D30" s="1"/>
      <c r="E30" s="1"/>
    </row>
    <row r="31" spans="1:5" x14ac:dyDescent="0.25">
      <c r="A31" s="2"/>
      <c r="B31" s="1"/>
      <c r="C31" s="1"/>
      <c r="D31" s="1"/>
      <c r="E31" s="1"/>
    </row>
    <row r="32" spans="1:5" x14ac:dyDescent="0.25">
      <c r="A32" s="2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2"/>
      <c r="B38" s="1"/>
      <c r="C38" s="1"/>
      <c r="D38" s="1"/>
      <c r="E38" s="1"/>
    </row>
    <row r="39" spans="1:5" x14ac:dyDescent="0.25">
      <c r="A39" s="2"/>
      <c r="B39" s="1"/>
      <c r="C39" s="1"/>
      <c r="D39" s="1"/>
      <c r="E39" s="1"/>
    </row>
    <row r="40" spans="1:5" x14ac:dyDescent="0.25">
      <c r="A40" s="2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</sheetData>
  <sheetProtection sheet="1" objects="1" scenarios="1"/>
  <conditionalFormatting sqref="B19">
    <cfRule type="cellIs" dxfId="0" priority="1" operator="greaterThan">
      <formula>$B$8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Kortus</dc:creator>
  <cp:lastModifiedBy>MAKO Blatná spol. s.r.o.</cp:lastModifiedBy>
  <dcterms:created xsi:type="dcterms:W3CDTF">2023-01-25T22:33:07Z</dcterms:created>
  <dcterms:modified xsi:type="dcterms:W3CDTF">2025-02-17T08:26:54Z</dcterms:modified>
</cp:coreProperties>
</file>